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LENDER PENDIDIKAN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2" i="1" l="1"/>
  <c r="AO22" i="1"/>
  <c r="AN24" i="1"/>
  <c r="AM24" i="1"/>
  <c r="AP21" i="1"/>
  <c r="AO21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1" i="1"/>
  <c r="AO11" i="1"/>
  <c r="AJ12" i="1"/>
  <c r="AJ13" i="1"/>
  <c r="AJ14" i="1"/>
  <c r="AJ15" i="1"/>
  <c r="AJ16" i="1"/>
  <c r="AJ17" i="1"/>
  <c r="AJ18" i="1"/>
  <c r="AJ19" i="1"/>
  <c r="AJ20" i="1"/>
  <c r="AJ21" i="1"/>
  <c r="AJ22" i="1"/>
  <c r="AJ11" i="1"/>
  <c r="AI12" i="1"/>
  <c r="AO12" i="1" s="1"/>
  <c r="AP12" i="1" s="1"/>
  <c r="AI13" i="1"/>
  <c r="AI14" i="1"/>
  <c r="AI15" i="1"/>
  <c r="AI16" i="1"/>
  <c r="AI17" i="1"/>
  <c r="AI18" i="1"/>
  <c r="AI19" i="1"/>
  <c r="AO19" i="1" s="1"/>
  <c r="AP19" i="1" s="1"/>
  <c r="AI20" i="1"/>
  <c r="AI21" i="1"/>
  <c r="AI22" i="1"/>
  <c r="AI11" i="1"/>
  <c r="AO13" i="1" l="1"/>
  <c r="AP13" i="1" s="1"/>
  <c r="AM25" i="1"/>
  <c r="AL24" i="1" l="1"/>
  <c r="AP24" i="1"/>
  <c r="AO24" i="1"/>
  <c r="AK24" i="1" l="1"/>
  <c r="AJ24" i="1" l="1"/>
  <c r="AI24" i="1"/>
</calcChain>
</file>

<file path=xl/sharedStrings.xml><?xml version="1.0" encoding="utf-8"?>
<sst xmlns="http://schemas.openxmlformats.org/spreadsheetml/2006/main" count="282" uniqueCount="130">
  <si>
    <t>No.</t>
  </si>
  <si>
    <t>BULAN/TAHUN</t>
  </si>
  <si>
    <t>T A N G G A L</t>
  </si>
  <si>
    <t>LIBUR</t>
  </si>
  <si>
    <t>MINGGU EFEKTIF</t>
  </si>
  <si>
    <t>JUMLAH HARI EFEKTIF</t>
  </si>
  <si>
    <t>HARI MINGGU</t>
  </si>
  <si>
    <t>UMUM</t>
  </si>
  <si>
    <t>KHUSUS</t>
  </si>
  <si>
    <t>SEMES- TER</t>
  </si>
  <si>
    <t>SEMESTER</t>
  </si>
  <si>
    <t>HSE</t>
  </si>
  <si>
    <t>HBE</t>
  </si>
  <si>
    <t>M</t>
  </si>
  <si>
    <t>-</t>
  </si>
  <si>
    <t>R1</t>
  </si>
  <si>
    <t>R2</t>
  </si>
  <si>
    <t>JUMLAH</t>
  </si>
  <si>
    <t>PPDB</t>
  </si>
  <si>
    <t>SLK</t>
  </si>
  <si>
    <t>MPLS</t>
  </si>
  <si>
    <t>AKM</t>
  </si>
  <si>
    <t>BB</t>
  </si>
  <si>
    <t>LS1</t>
  </si>
  <si>
    <t>PTS2</t>
  </si>
  <si>
    <t>PTS1</t>
  </si>
  <si>
    <t>US</t>
  </si>
  <si>
    <t>LAP</t>
  </si>
  <si>
    <t>RPK</t>
  </si>
  <si>
    <t>PKL</t>
  </si>
  <si>
    <t>PAS2</t>
  </si>
  <si>
    <t>PAS1</t>
  </si>
  <si>
    <t>RKK</t>
  </si>
  <si>
    <t>LS2</t>
  </si>
  <si>
    <t>KETERANGAN:</t>
  </si>
  <si>
    <t>1.</t>
  </si>
  <si>
    <t>2.</t>
  </si>
  <si>
    <t>3.</t>
  </si>
  <si>
    <t>4.</t>
  </si>
  <si>
    <t>5.</t>
  </si>
  <si>
    <t>7.</t>
  </si>
  <si>
    <t>8.</t>
  </si>
  <si>
    <t>9.</t>
  </si>
  <si>
    <t>:</t>
  </si>
  <si>
    <t>Penerimaan Peserta Didik Baru</t>
  </si>
  <si>
    <t>Seleksi PDB</t>
  </si>
  <si>
    <t>Masa Pengenalan Lingkungan Sekolah</t>
  </si>
  <si>
    <t>Asesmen Kompetensi Minimum</t>
  </si>
  <si>
    <t>Penilaian Tengah Semester 1</t>
  </si>
  <si>
    <t>Bulan Bahasa</t>
  </si>
  <si>
    <t>Penilaian Akhir Semester 1</t>
  </si>
  <si>
    <t>Rapor Semester 1</t>
  </si>
  <si>
    <t>Libur Semester 1</t>
  </si>
  <si>
    <t>Penilaian Tengah Semester 2</t>
  </si>
  <si>
    <t>Ujian Sekolah</t>
  </si>
  <si>
    <t>Pengumuman Kelulusan</t>
  </si>
  <si>
    <t>Penilaian Akhir Semester 2</t>
  </si>
  <si>
    <t>Rapat Kenaikan Kelas</t>
  </si>
  <si>
    <t>Rapor Semester 2</t>
  </si>
  <si>
    <t>Libur Semester 2</t>
  </si>
  <si>
    <t>TRY OUT</t>
  </si>
  <si>
    <t>Try Out Kelas IX</t>
  </si>
  <si>
    <t>KALENDER PENDIDIKAN JENJANG SMP TAHUN PELAJARAN 2022/2023</t>
  </si>
  <si>
    <t xml:space="preserve">Libur Umum Tahun 2022: </t>
  </si>
  <si>
    <t>1. Tanggal 9 Juli 2022: Cuti Hari Raya Idul Adha</t>
  </si>
  <si>
    <t>2. Tanggal 30 Juli 2022 : Tahun Baru Islam 1444  H</t>
  </si>
  <si>
    <t>JULI 2022</t>
  </si>
  <si>
    <t>AGUSTUS 2022</t>
  </si>
  <si>
    <t>SEPTEMBER 2022</t>
  </si>
  <si>
    <t>OKTOBER 2022</t>
  </si>
  <si>
    <t>NOPEMBER 2022</t>
  </si>
  <si>
    <t>DESEMBER 2022</t>
  </si>
  <si>
    <t>JANUARI 2023</t>
  </si>
  <si>
    <t>FEBRUARI 2023</t>
  </si>
  <si>
    <t>MARET 2023</t>
  </si>
  <si>
    <t>APRIL 2023</t>
  </si>
  <si>
    <t>MEI 2023</t>
  </si>
  <si>
    <t>JUNI 2023</t>
  </si>
  <si>
    <t>3. Tanggal 17  Agustus  2022: Hari Kemerdekaan RI</t>
  </si>
  <si>
    <t>4. Tanggal 08 Oktober  2022: Maulid Nabi Muhammad SAW</t>
  </si>
  <si>
    <t>Perkiraan Libur Umum Tahun 2023:</t>
  </si>
  <si>
    <t>PTS 1</t>
  </si>
  <si>
    <t>PAS 1</t>
  </si>
  <si>
    <t>PTS2 / US Raport Sem 6 kls IX</t>
  </si>
  <si>
    <t xml:space="preserve">US  </t>
  </si>
  <si>
    <t>PAS 2</t>
  </si>
  <si>
    <t>Rapat Penentuan Kelulusan</t>
  </si>
  <si>
    <t>LHB</t>
  </si>
  <si>
    <t>LH Raya Id</t>
  </si>
  <si>
    <t>JULI 2023</t>
  </si>
  <si>
    <t>P/R</t>
  </si>
  <si>
    <t>5. Tanggal 25 Desember 2022: Hari Natal</t>
  </si>
  <si>
    <t>2. Tanggal 22  Januari 2023 : Tahun Baru Imlek</t>
  </si>
  <si>
    <t>3. Tanggal 18 Februari 2023 : Isra Mi'raj</t>
  </si>
  <si>
    <t>4. Tanggal 22  Maret 2023 : Hari Raya Nyepi</t>
  </si>
  <si>
    <t>5. Tanggal 7 April 2023 : Jumat Agung</t>
  </si>
  <si>
    <t>6. Tanggal 22  April 2023 : Hari Raya  Idul Fitri</t>
  </si>
  <si>
    <t>7. Tanggal 1 Mei 2023 : Hari Buruh Internasional.</t>
  </si>
  <si>
    <t xml:space="preserve">8. Tanggal 6 Mei 2023  :  Waisak </t>
  </si>
  <si>
    <t>9. Tanggal 18 Mei 2023 : Kenaikan Isa Almasih</t>
  </si>
  <si>
    <t>10. Tanggal 1 Juni 2023 : Hari Lahir Pancasila</t>
  </si>
  <si>
    <t>Pengumuman PDB/Registrasi PDB</t>
  </si>
  <si>
    <t>Kepala Dinas Pendidikan</t>
  </si>
  <si>
    <t>Kabupaten Barito Timur,</t>
  </si>
  <si>
    <t>LAKP</t>
  </si>
  <si>
    <t>TRY</t>
  </si>
  <si>
    <t>SABAI, S.Pd., MM</t>
  </si>
  <si>
    <t>Pembina Tk.I (IV/b)</t>
  </si>
  <si>
    <t>NIP 19650712 199010 1 001</t>
  </si>
  <si>
    <t>PEMERINTAH KABUPATEN BARITO TIMUR</t>
  </si>
  <si>
    <t>DINAS PENDIDIKAN</t>
  </si>
  <si>
    <t>Jalan Nansarunai RT.10 No. 60 Kec. Dusun Timur E-mail: disdik@baritotimurkab.go.id</t>
  </si>
  <si>
    <t>TAMIANG LAYANG</t>
  </si>
  <si>
    <t>SAN</t>
  </si>
  <si>
    <t>GAN</t>
  </si>
  <si>
    <t>ANBK UTAMA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</si>
  <si>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</si>
  <si>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</si>
  <si>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</si>
  <si>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</si>
  <si>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</si>
  <si>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</si>
  <si>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</si>
  <si>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</si>
  <si>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</si>
  <si>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</si>
  <si>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</si>
  <si>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</si>
  <si>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Gladi Bersih AN</t>
  </si>
  <si>
    <t>Simulasi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</si>
</sst>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Bookman Old Style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Imprint MT Shadow"/>
      <family val="5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0" xfId="0" quotePrefix="1"/>
    <xf numFmtId="0" fontId="2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1" fillId="0" borderId="0" xfId="0" applyFont="1" applyAlignment="1"/>
    <xf numFmtId="0" fontId="13" fillId="15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1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/>
    <xf numFmtId="0" fontId="13" fillId="1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2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3" fillId="5" borderId="1" xfId="0" applyFont="1" applyFill="1" applyBorder="1" applyAlignment="1">
      <alignment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243420</xdr:colOff>
      <xdr:row>0</xdr:row>
      <xdr:rowOff>52916</xdr:rowOff>
    </xdr:from>
    <xdr:to>
      <xdr:col>7</xdr:col>
      <xdr:colOff>211668</xdr:colOff>
      <xdr:row>3</xdr:row>
      <xdr:rowOff>190500</xdr:rowOff>
    </xdr:to>
    <xdr:pic>
      <xdr:nvPicPr>
        <xdr:cNvPr id="7" name="Picture 6" descr="logo BARTIM"/>
        <xdr:cNvPicPr/>
      </xdr:nvPicPr>
      <xdr:blipFill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0" y="52916"/>
          <a:ext cx="857248" cy="867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42333</xdr:colOff>
      <xdr:row>3</xdr:row>
      <xdr:rowOff>0</xdr:rowOff>
    </xdr:from>
    <xdr:to>
      <xdr:col>38</xdr:col>
      <xdr:colOff>46990</xdr:colOff>
      <xdr:row>3</xdr:row>
      <xdr:rowOff>228600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715750" y="783167"/>
          <a:ext cx="93599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US" sz="8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KodePos 73611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sdik@baritotimurkab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9"/>
  <sheetViews>
    <sheetView showGridLines="0" tabSelected="1" view="pageBreakPreview" topLeftCell="B1" zoomScale="90" zoomScaleNormal="100" zoomScaleSheetLayoutView="90" workbookViewId="0">
      <selection activeCell="K21" sqref="K21"/>
    </sheetView>
  </sheetViews>
  <sheetFormatPr defaultRowHeight="15" x14ac:dyDescent="0.25"/>
  <cols>
    <col min="1" max="1" width="1" customWidth="1"/>
    <col min="2" max="2" width="3.42578125" bestFit="1" customWidth="1"/>
    <col min="3" max="3" width="17.85546875" customWidth="1"/>
    <col min="4" max="34" width="4.42578125" customWidth="1"/>
    <col min="35" max="35" width="7.28515625" customWidth="1"/>
    <col min="36" max="36" width="6" customWidth="1"/>
    <col min="37" max="37" width="7" customWidth="1"/>
    <col min="38" max="38" width="6.5703125" customWidth="1"/>
    <col min="39" max="40" width="6.42578125" customWidth="1"/>
    <col min="41" max="42" width="6" customWidth="1"/>
  </cols>
  <sheetData>
    <row r="1" spans="2:42" ht="18.75" x14ac:dyDescent="0.25">
      <c r="B1" s="7"/>
      <c r="C1" s="7"/>
      <c r="D1" s="50" t="s">
        <v>109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7"/>
      <c r="AN1" s="7"/>
      <c r="AO1" s="7"/>
      <c r="AP1" s="7"/>
    </row>
    <row r="2" spans="2:42" s="16" customFormat="1" ht="22.5" x14ac:dyDescent="0.25">
      <c r="B2" s="7"/>
      <c r="C2" s="7"/>
      <c r="D2" s="72" t="s">
        <v>110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"/>
      <c r="AN2" s="7"/>
      <c r="AO2" s="7"/>
      <c r="AP2" s="7"/>
    </row>
    <row r="3" spans="2:42" ht="15.75" x14ac:dyDescent="0.25">
      <c r="B3" s="7"/>
      <c r="C3" s="7"/>
      <c r="D3" s="73" t="s">
        <v>111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"/>
      <c r="AN3" s="7"/>
      <c r="AO3" s="7"/>
      <c r="AP3" s="7"/>
    </row>
    <row r="4" spans="2:42" ht="19.5" thickBot="1" x14ac:dyDescent="0.35">
      <c r="B4" s="25"/>
      <c r="C4" s="25"/>
      <c r="D4" s="74" t="s">
        <v>112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25"/>
      <c r="AN4" s="25"/>
      <c r="AO4" s="25"/>
      <c r="AP4" s="25"/>
    </row>
    <row r="5" spans="2:42" s="16" customFormat="1" ht="12.75" customHeight="1" thickTop="1" x14ac:dyDescent="0.3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25"/>
      <c r="AN5" s="25"/>
      <c r="AO5" s="25"/>
      <c r="AP5" s="25"/>
    </row>
    <row r="6" spans="2:42" ht="18.75" x14ac:dyDescent="0.3">
      <c r="B6" s="86" t="s">
        <v>62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</row>
    <row r="7" spans="2:42" ht="5.25" customHeight="1" x14ac:dyDescent="0.25">
      <c r="B7" s="9"/>
    </row>
    <row r="8" spans="2:42" ht="18" customHeight="1" x14ac:dyDescent="0.25">
      <c r="B8" s="57" t="s">
        <v>0</v>
      </c>
      <c r="C8" s="57" t="s">
        <v>1</v>
      </c>
      <c r="D8" s="57" t="s">
        <v>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71" t="s">
        <v>3</v>
      </c>
      <c r="AJ8" s="71"/>
      <c r="AK8" s="71"/>
      <c r="AL8" s="71"/>
      <c r="AM8" s="71" t="s">
        <v>4</v>
      </c>
      <c r="AN8" s="71"/>
      <c r="AO8" s="71" t="s">
        <v>5</v>
      </c>
      <c r="AP8" s="71"/>
    </row>
    <row r="9" spans="2:42" ht="15.75" customHeight="1" x14ac:dyDescent="0.25">
      <c r="B9" s="57"/>
      <c r="C9" s="57"/>
      <c r="D9" s="1">
        <v>1</v>
      </c>
      <c r="E9" s="2"/>
      <c r="F9" s="1">
        <v>3</v>
      </c>
      <c r="G9" s="2"/>
      <c r="H9" s="1">
        <v>5</v>
      </c>
      <c r="I9" s="2"/>
      <c r="J9" s="1">
        <v>7</v>
      </c>
      <c r="K9" s="2"/>
      <c r="L9" s="1">
        <v>9</v>
      </c>
      <c r="M9" s="2"/>
      <c r="N9" s="1">
        <v>11</v>
      </c>
      <c r="O9" s="2"/>
      <c r="P9" s="1">
        <v>13</v>
      </c>
      <c r="Q9" s="2"/>
      <c r="R9" s="1">
        <v>15</v>
      </c>
      <c r="S9" s="2"/>
      <c r="T9" s="1">
        <v>17</v>
      </c>
      <c r="U9" s="2"/>
      <c r="V9" s="1">
        <v>19</v>
      </c>
      <c r="W9" s="2"/>
      <c r="X9" s="1">
        <v>21</v>
      </c>
      <c r="Y9" s="2"/>
      <c r="Z9" s="1">
        <v>23</v>
      </c>
      <c r="AA9" s="2"/>
      <c r="AB9" s="1">
        <v>25</v>
      </c>
      <c r="AC9" s="2"/>
      <c r="AD9" s="1">
        <v>27</v>
      </c>
      <c r="AE9" s="2"/>
      <c r="AF9" s="1">
        <v>29</v>
      </c>
      <c r="AG9" s="2"/>
      <c r="AH9" s="1">
        <v>31</v>
      </c>
      <c r="AI9" s="71" t="s">
        <v>6</v>
      </c>
      <c r="AJ9" s="71" t="s">
        <v>7</v>
      </c>
      <c r="AK9" s="71" t="s">
        <v>8</v>
      </c>
      <c r="AL9" s="71" t="s">
        <v>9</v>
      </c>
      <c r="AM9" s="71" t="s">
        <v>10</v>
      </c>
      <c r="AN9" s="71"/>
      <c r="AO9" s="71"/>
      <c r="AP9" s="71"/>
    </row>
    <row r="10" spans="2:42" x14ac:dyDescent="0.25">
      <c r="B10" s="57"/>
      <c r="C10" s="57"/>
      <c r="D10" s="1"/>
      <c r="E10" s="1">
        <v>2</v>
      </c>
      <c r="F10" s="1"/>
      <c r="G10" s="1">
        <v>4</v>
      </c>
      <c r="H10" s="1"/>
      <c r="I10" s="1">
        <v>6</v>
      </c>
      <c r="J10" s="1"/>
      <c r="K10" s="1">
        <v>8</v>
      </c>
      <c r="L10" s="1"/>
      <c r="M10" s="1">
        <v>10</v>
      </c>
      <c r="N10" s="1"/>
      <c r="O10" s="1">
        <v>12</v>
      </c>
      <c r="P10" s="1"/>
      <c r="Q10" s="1">
        <v>14</v>
      </c>
      <c r="R10" s="1"/>
      <c r="S10" s="1">
        <v>16</v>
      </c>
      <c r="T10" s="1"/>
      <c r="U10" s="1">
        <v>18</v>
      </c>
      <c r="V10" s="1"/>
      <c r="W10" s="1">
        <v>20</v>
      </c>
      <c r="X10" s="1"/>
      <c r="Y10" s="1">
        <v>22</v>
      </c>
      <c r="Z10" s="1"/>
      <c r="AA10" s="1">
        <v>24</v>
      </c>
      <c r="AB10" s="1"/>
      <c r="AC10" s="1">
        <v>26</v>
      </c>
      <c r="AD10" s="1"/>
      <c r="AE10" s="1">
        <v>28</v>
      </c>
      <c r="AF10" s="1"/>
      <c r="AG10" s="1">
        <v>30</v>
      </c>
      <c r="AH10" s="1"/>
      <c r="AI10" s="71"/>
      <c r="AJ10" s="71"/>
      <c r="AK10" s="71"/>
      <c r="AL10" s="71"/>
      <c r="AM10" s="46">
        <v>1</v>
      </c>
      <c r="AN10" s="46">
        <v>2</v>
      </c>
      <c r="AO10" s="46" t="s">
        <v>11</v>
      </c>
      <c r="AP10" s="46" t="s">
        <v>12</v>
      </c>
    </row>
    <row r="11" spans="2:42" ht="15" customHeight="1" x14ac:dyDescent="0.25">
      <c r="B11" s="1">
        <v>1</v>
      </c>
      <c r="C11" s="3" t="s">
        <v>66</v>
      </c>
      <c r="D11" s="30"/>
      <c r="E11" s="30"/>
      <c r="F11" s="31" t="s">
        <v>13</v>
      </c>
      <c r="G11" s="68" t="s">
        <v>18</v>
      </c>
      <c r="H11" s="69"/>
      <c r="I11" s="70"/>
      <c r="J11" s="30" t="s">
        <v>19</v>
      </c>
      <c r="K11" s="30" t="s">
        <v>90</v>
      </c>
      <c r="L11" s="32" t="s">
        <v>87</v>
      </c>
      <c r="M11" s="31" t="s">
        <v>13</v>
      </c>
      <c r="N11" s="60" t="s">
        <v>20</v>
      </c>
      <c r="O11" s="61"/>
      <c r="P11" s="62"/>
      <c r="Q11" s="33"/>
      <c r="R11" s="33"/>
      <c r="S11" s="33"/>
      <c r="T11" s="31" t="s">
        <v>13</v>
      </c>
      <c r="U11" s="34"/>
      <c r="V11" s="35"/>
      <c r="W11" s="34"/>
      <c r="X11" s="33"/>
      <c r="Y11" s="33"/>
      <c r="Z11" s="33"/>
      <c r="AA11" s="31" t="s">
        <v>13</v>
      </c>
      <c r="AB11" s="34"/>
      <c r="AC11" s="33"/>
      <c r="AD11" s="33"/>
      <c r="AE11" s="33"/>
      <c r="AF11" s="33"/>
      <c r="AG11" s="32" t="s">
        <v>87</v>
      </c>
      <c r="AH11" s="31" t="s">
        <v>13</v>
      </c>
      <c r="AI11" s="1">
        <f>COUNTIF(D11:AH11,"M")</f>
        <v>5</v>
      </c>
      <c r="AJ11" s="1">
        <f>COUNTIF(D11:AH11,"LHB")</f>
        <v>2</v>
      </c>
      <c r="AK11" s="11" t="s">
        <v>14</v>
      </c>
      <c r="AL11" s="11" t="s">
        <v>14</v>
      </c>
      <c r="AM11" s="1">
        <v>2</v>
      </c>
      <c r="AN11" s="11" t="s">
        <v>14</v>
      </c>
      <c r="AO11" s="20">
        <f>31-10-AI11-AJ11</f>
        <v>14</v>
      </c>
      <c r="AP11" s="21">
        <f>AO11-3</f>
        <v>11</v>
      </c>
    </row>
    <row r="12" spans="2:42" x14ac:dyDescent="0.25">
      <c r="B12" s="1">
        <v>2</v>
      </c>
      <c r="C12" s="3" t="s">
        <v>67</v>
      </c>
      <c r="D12" s="34" t="s">
        <v>113</v>
      </c>
      <c r="E12" s="34" t="s">
        <v>113</v>
      </c>
      <c r="F12" s="34" t="s">
        <v>113</v>
      </c>
      <c r="G12" s="34" t="s">
        <v>113</v>
      </c>
      <c r="H12" s="34"/>
      <c r="I12" s="34"/>
      <c r="J12" s="31" t="s">
        <v>13</v>
      </c>
      <c r="K12" s="34" t="s">
        <v>113</v>
      </c>
      <c r="L12" s="34" t="s">
        <v>113</v>
      </c>
      <c r="M12" s="34" t="s">
        <v>113</v>
      </c>
      <c r="N12" s="34" t="s">
        <v>113</v>
      </c>
      <c r="O12" s="34"/>
      <c r="P12" s="34"/>
      <c r="Q12" s="31" t="s">
        <v>13</v>
      </c>
      <c r="R12" s="34"/>
      <c r="S12" s="34"/>
      <c r="T12" s="32" t="s">
        <v>87</v>
      </c>
      <c r="U12" s="34"/>
      <c r="V12" s="34"/>
      <c r="W12" s="34"/>
      <c r="X12" s="31" t="s">
        <v>13</v>
      </c>
      <c r="Y12" s="34"/>
      <c r="Z12" s="34"/>
      <c r="AA12" s="34"/>
      <c r="AB12" s="34"/>
      <c r="AC12" s="34"/>
      <c r="AD12" s="34"/>
      <c r="AE12" s="31" t="s">
        <v>13</v>
      </c>
      <c r="AF12" s="34"/>
      <c r="AG12" s="34"/>
      <c r="AH12" s="34"/>
      <c r="AI12" s="1">
        <f t="shared" ref="AI12:AI22" si="0">COUNTIF(D12:AH12,"M")</f>
        <v>4</v>
      </c>
      <c r="AJ12" s="1">
        <f t="shared" ref="AJ12:AJ22" si="1">COUNTIF(D12:AH12,"LHB")</f>
        <v>1</v>
      </c>
      <c r="AK12" s="11" t="s">
        <v>14</v>
      </c>
      <c r="AL12" s="11" t="s">
        <v>14</v>
      </c>
      <c r="AM12" s="1">
        <v>5</v>
      </c>
      <c r="AN12" s="11" t="s">
        <v>14</v>
      </c>
      <c r="AO12" s="20">
        <f>31-AI12-AJ12</f>
        <v>26</v>
      </c>
      <c r="AP12" s="21">
        <f>AO12-0</f>
        <v>26</v>
      </c>
    </row>
    <row r="13" spans="2:42" ht="17.25" customHeight="1" x14ac:dyDescent="0.25">
      <c r="B13" s="1">
        <v>3</v>
      </c>
      <c r="C13" s="3" t="s">
        <v>68</v>
      </c>
      <c r="D13" s="34"/>
      <c r="E13" s="34"/>
      <c r="F13" s="34"/>
      <c r="G13" s="31" t="s">
        <v>13</v>
      </c>
      <c r="H13" s="34"/>
      <c r="I13" s="34"/>
      <c r="J13" s="34"/>
      <c r="K13" s="34"/>
      <c r="L13" s="34"/>
      <c r="M13" s="34"/>
      <c r="N13" s="31" t="s">
        <v>13</v>
      </c>
      <c r="O13" s="34" t="s">
        <v>114</v>
      </c>
      <c r="P13" s="34" t="s">
        <v>114</v>
      </c>
      <c r="Q13" s="34" t="s">
        <v>114</v>
      </c>
      <c r="R13" s="34" t="s">
        <v>114</v>
      </c>
      <c r="S13" s="34"/>
      <c r="T13" s="34"/>
      <c r="U13" s="31" t="s">
        <v>13</v>
      </c>
      <c r="V13" s="88" t="s">
        <v>115</v>
      </c>
      <c r="W13" s="89"/>
      <c r="X13" s="89"/>
      <c r="Y13" s="89"/>
      <c r="Z13" s="45"/>
      <c r="AA13" s="34"/>
      <c r="AB13" s="31" t="s">
        <v>13</v>
      </c>
      <c r="AC13" s="87"/>
      <c r="AD13" s="87"/>
      <c r="AE13" s="87"/>
      <c r="AF13" s="87"/>
      <c r="AG13" s="87"/>
      <c r="AH13" s="36"/>
      <c r="AI13" s="1">
        <f t="shared" si="0"/>
        <v>4</v>
      </c>
      <c r="AJ13" s="1">
        <f t="shared" si="1"/>
        <v>0</v>
      </c>
      <c r="AK13" s="11" t="s">
        <v>14</v>
      </c>
      <c r="AL13" s="11" t="s">
        <v>14</v>
      </c>
      <c r="AM13" s="1">
        <v>4</v>
      </c>
      <c r="AN13" s="11" t="s">
        <v>14</v>
      </c>
      <c r="AO13" s="20">
        <f>30-AI13-AJ13</f>
        <v>26</v>
      </c>
      <c r="AP13" s="21">
        <f>AO13-0</f>
        <v>26</v>
      </c>
    </row>
    <row r="14" spans="2:42" x14ac:dyDescent="0.25">
      <c r="B14" s="1">
        <v>4</v>
      </c>
      <c r="C14" s="3" t="s">
        <v>69</v>
      </c>
      <c r="D14" s="34"/>
      <c r="E14" s="31" t="s">
        <v>13</v>
      </c>
      <c r="F14" s="34"/>
      <c r="G14" s="34"/>
      <c r="H14" s="34"/>
      <c r="I14" s="34"/>
      <c r="J14" s="34"/>
      <c r="K14" s="32" t="s">
        <v>87</v>
      </c>
      <c r="L14" s="31" t="s">
        <v>13</v>
      </c>
      <c r="M14" s="34"/>
      <c r="N14" s="34"/>
      <c r="O14" s="34"/>
      <c r="P14" s="34"/>
      <c r="Q14" s="34"/>
      <c r="R14" s="34"/>
      <c r="S14" s="31" t="s">
        <v>13</v>
      </c>
      <c r="T14" s="79" t="s">
        <v>81</v>
      </c>
      <c r="U14" s="80"/>
      <c r="V14" s="80"/>
      <c r="W14" s="80"/>
      <c r="X14" s="80"/>
      <c r="Y14" s="81"/>
      <c r="Z14" s="31" t="s">
        <v>13</v>
      </c>
      <c r="AA14" s="34"/>
      <c r="AB14" s="34"/>
      <c r="AC14" s="34"/>
      <c r="AD14" s="34"/>
      <c r="AE14" s="34" t="s">
        <v>22</v>
      </c>
      <c r="AF14" s="34"/>
      <c r="AG14" s="31" t="s">
        <v>13</v>
      </c>
      <c r="AH14" s="34"/>
      <c r="AI14" s="1">
        <f t="shared" si="0"/>
        <v>5</v>
      </c>
      <c r="AJ14" s="1">
        <f t="shared" si="1"/>
        <v>1</v>
      </c>
      <c r="AK14" s="11" t="s">
        <v>14</v>
      </c>
      <c r="AL14" s="11" t="s">
        <v>14</v>
      </c>
      <c r="AM14" s="1">
        <v>4</v>
      </c>
      <c r="AN14" s="11" t="s">
        <v>14</v>
      </c>
      <c r="AO14" s="20">
        <f>31-6-AI14-AJ14</f>
        <v>19</v>
      </c>
      <c r="AP14" s="21">
        <f>AO14-0</f>
        <v>19</v>
      </c>
    </row>
    <row r="15" spans="2:42" x14ac:dyDescent="0.25">
      <c r="B15" s="1">
        <v>5</v>
      </c>
      <c r="C15" s="3" t="s">
        <v>70</v>
      </c>
      <c r="D15" s="34"/>
      <c r="E15" s="34"/>
      <c r="F15" s="34"/>
      <c r="G15" s="34"/>
      <c r="H15" s="34"/>
      <c r="I15" s="31" t="s">
        <v>13</v>
      </c>
      <c r="J15" s="34"/>
      <c r="K15" s="34"/>
      <c r="L15" s="34"/>
      <c r="M15" s="34"/>
      <c r="N15" s="34"/>
      <c r="O15" s="34"/>
      <c r="P15" s="31" t="s">
        <v>13</v>
      </c>
      <c r="Q15" s="34"/>
      <c r="R15" s="34"/>
      <c r="S15" s="34"/>
      <c r="T15" s="34"/>
      <c r="U15" s="34"/>
      <c r="V15" s="34"/>
      <c r="W15" s="31" t="s">
        <v>13</v>
      </c>
      <c r="X15" s="34"/>
      <c r="Y15" s="34"/>
      <c r="Z15" s="34"/>
      <c r="AA15" s="34"/>
      <c r="AB15" s="34"/>
      <c r="AC15" s="34"/>
      <c r="AD15" s="31" t="s">
        <v>13</v>
      </c>
      <c r="AE15" s="34"/>
      <c r="AF15" s="34"/>
      <c r="AG15" s="34"/>
      <c r="AH15" s="36"/>
      <c r="AI15" s="1">
        <f t="shared" si="0"/>
        <v>4</v>
      </c>
      <c r="AJ15" s="1">
        <f t="shared" si="1"/>
        <v>0</v>
      </c>
      <c r="AK15" s="11" t="s">
        <v>14</v>
      </c>
      <c r="AL15" s="11" t="s">
        <v>14</v>
      </c>
      <c r="AM15" s="1">
        <v>5</v>
      </c>
      <c r="AN15" s="11" t="s">
        <v>14</v>
      </c>
      <c r="AO15" s="20">
        <f>30-AI15</f>
        <v>26</v>
      </c>
      <c r="AP15" s="21">
        <f>AO15-0</f>
        <v>26</v>
      </c>
    </row>
    <row r="16" spans="2:42" x14ac:dyDescent="0.25">
      <c r="B16" s="1">
        <v>6</v>
      </c>
      <c r="C16" s="3" t="s">
        <v>71</v>
      </c>
      <c r="D16" s="34"/>
      <c r="E16" s="34"/>
      <c r="F16" s="34"/>
      <c r="G16" s="31" t="s">
        <v>13</v>
      </c>
      <c r="H16" s="65" t="s">
        <v>82</v>
      </c>
      <c r="I16" s="66"/>
      <c r="J16" s="66"/>
      <c r="K16" s="66"/>
      <c r="L16" s="66"/>
      <c r="M16" s="67"/>
      <c r="N16" s="31" t="s">
        <v>13</v>
      </c>
      <c r="O16" s="34"/>
      <c r="P16" s="34"/>
      <c r="Q16" s="34"/>
      <c r="R16" s="34"/>
      <c r="S16" s="34"/>
      <c r="T16" s="34"/>
      <c r="U16" s="31" t="s">
        <v>13</v>
      </c>
      <c r="V16" s="34"/>
      <c r="W16" s="34"/>
      <c r="X16" s="34"/>
      <c r="Y16" s="34"/>
      <c r="Z16" s="37" t="s">
        <v>15</v>
      </c>
      <c r="AA16" s="26" t="s">
        <v>23</v>
      </c>
      <c r="AB16" s="31" t="s">
        <v>13</v>
      </c>
      <c r="AC16" s="82" t="s">
        <v>23</v>
      </c>
      <c r="AD16" s="83"/>
      <c r="AE16" s="83"/>
      <c r="AF16" s="83"/>
      <c r="AG16" s="83"/>
      <c r="AH16" s="84"/>
      <c r="AI16" s="1">
        <f t="shared" si="0"/>
        <v>4</v>
      </c>
      <c r="AJ16" s="1">
        <f t="shared" si="1"/>
        <v>0</v>
      </c>
      <c r="AK16" s="11" t="s">
        <v>14</v>
      </c>
      <c r="AL16" s="1">
        <v>7</v>
      </c>
      <c r="AM16" s="1">
        <v>4</v>
      </c>
      <c r="AN16" s="11" t="s">
        <v>14</v>
      </c>
      <c r="AO16" s="20">
        <f>31-AI16-AL16</f>
        <v>20</v>
      </c>
      <c r="AP16" s="21">
        <f>AO16-6-1</f>
        <v>13</v>
      </c>
    </row>
    <row r="17" spans="2:42" x14ac:dyDescent="0.25">
      <c r="B17" s="1">
        <v>7</v>
      </c>
      <c r="C17" s="3" t="s">
        <v>72</v>
      </c>
      <c r="D17" s="31" t="s">
        <v>13</v>
      </c>
      <c r="E17" s="35"/>
      <c r="F17" s="34"/>
      <c r="G17" s="34"/>
      <c r="H17" s="34"/>
      <c r="I17" s="34"/>
      <c r="J17" s="34"/>
      <c r="K17" s="31" t="s">
        <v>13</v>
      </c>
      <c r="L17" s="34"/>
      <c r="M17" s="34"/>
      <c r="N17" s="34"/>
      <c r="O17" s="34"/>
      <c r="P17" s="34"/>
      <c r="Q17" s="34"/>
      <c r="R17" s="31" t="s">
        <v>13</v>
      </c>
      <c r="S17" s="34"/>
      <c r="T17" s="34"/>
      <c r="U17" s="34"/>
      <c r="V17" s="34"/>
      <c r="W17" s="34"/>
      <c r="X17" s="34"/>
      <c r="Y17" s="31" t="s">
        <v>13</v>
      </c>
      <c r="Z17" s="34"/>
      <c r="AA17" s="34"/>
      <c r="AB17" s="34"/>
      <c r="AC17" s="34"/>
      <c r="AD17" s="34"/>
      <c r="AE17" s="34"/>
      <c r="AF17" s="31" t="s">
        <v>13</v>
      </c>
      <c r="AG17" s="34"/>
      <c r="AH17" s="34"/>
      <c r="AI17" s="1">
        <f t="shared" si="0"/>
        <v>5</v>
      </c>
      <c r="AJ17" s="1">
        <f t="shared" si="1"/>
        <v>0</v>
      </c>
      <c r="AK17" s="11" t="s">
        <v>14</v>
      </c>
      <c r="AL17" s="11" t="s">
        <v>14</v>
      </c>
      <c r="AM17" s="11" t="s">
        <v>14</v>
      </c>
      <c r="AN17" s="1">
        <v>4</v>
      </c>
      <c r="AO17" s="20">
        <f>31-AI17</f>
        <v>26</v>
      </c>
      <c r="AP17" s="21">
        <f>AO17</f>
        <v>26</v>
      </c>
    </row>
    <row r="18" spans="2:42" ht="18" x14ac:dyDescent="0.25">
      <c r="B18" s="1">
        <v>8</v>
      </c>
      <c r="C18" s="3" t="s">
        <v>73</v>
      </c>
      <c r="D18" s="34"/>
      <c r="E18" s="34"/>
      <c r="F18" s="34"/>
      <c r="G18" s="34"/>
      <c r="H18" s="31" t="s">
        <v>13</v>
      </c>
      <c r="I18" s="34"/>
      <c r="J18" s="34"/>
      <c r="K18" s="34"/>
      <c r="L18" s="34"/>
      <c r="M18" s="34"/>
      <c r="N18" s="34"/>
      <c r="O18" s="31" t="s">
        <v>13</v>
      </c>
      <c r="P18" s="34"/>
      <c r="Q18" s="34"/>
      <c r="R18" s="34"/>
      <c r="S18" s="34"/>
      <c r="T18" s="34"/>
      <c r="U18" s="32" t="s">
        <v>87</v>
      </c>
      <c r="V18" s="31" t="s">
        <v>13</v>
      </c>
      <c r="W18" s="34"/>
      <c r="X18" s="34"/>
      <c r="Y18" s="34"/>
      <c r="Z18" s="34"/>
      <c r="AA18" s="34"/>
      <c r="AB18" s="34"/>
      <c r="AC18" s="31" t="s">
        <v>13</v>
      </c>
      <c r="AD18" s="34"/>
      <c r="AE18" s="34"/>
      <c r="AF18" s="36"/>
      <c r="AG18" s="36"/>
      <c r="AH18" s="36"/>
      <c r="AI18" s="1">
        <f t="shared" si="0"/>
        <v>4</v>
      </c>
      <c r="AJ18" s="1">
        <f t="shared" si="1"/>
        <v>1</v>
      </c>
      <c r="AK18" s="11" t="s">
        <v>14</v>
      </c>
      <c r="AL18" s="11" t="s">
        <v>14</v>
      </c>
      <c r="AM18" s="11" t="s">
        <v>14</v>
      </c>
      <c r="AN18" s="1">
        <v>4</v>
      </c>
      <c r="AO18" s="20">
        <f>28-AI18-AJ18</f>
        <v>23</v>
      </c>
      <c r="AP18" s="21">
        <f>AO18</f>
        <v>23</v>
      </c>
    </row>
    <row r="19" spans="2:42" x14ac:dyDescent="0.25">
      <c r="B19" s="1">
        <v>9</v>
      </c>
      <c r="C19" s="3" t="s">
        <v>74</v>
      </c>
      <c r="D19" s="34"/>
      <c r="E19" s="34"/>
      <c r="F19" s="34"/>
      <c r="G19" s="34"/>
      <c r="H19" s="31" t="s">
        <v>13</v>
      </c>
      <c r="I19" s="48" t="s">
        <v>105</v>
      </c>
      <c r="J19" s="48" t="s">
        <v>105</v>
      </c>
      <c r="K19" s="45"/>
      <c r="L19" s="34"/>
      <c r="M19" s="34"/>
      <c r="N19" s="34"/>
      <c r="O19" s="31" t="s">
        <v>13</v>
      </c>
      <c r="P19" s="79" t="s">
        <v>83</v>
      </c>
      <c r="Q19" s="80"/>
      <c r="R19" s="80"/>
      <c r="S19" s="80"/>
      <c r="T19" s="80"/>
      <c r="U19" s="81"/>
      <c r="V19" s="31" t="s">
        <v>13</v>
      </c>
      <c r="W19" s="34"/>
      <c r="X19" s="34"/>
      <c r="Y19" s="28" t="s">
        <v>87</v>
      </c>
      <c r="Z19" s="47" t="s">
        <v>27</v>
      </c>
      <c r="AA19" s="47" t="s">
        <v>27</v>
      </c>
      <c r="AB19" s="47" t="s">
        <v>27</v>
      </c>
      <c r="AC19" s="31" t="s">
        <v>13</v>
      </c>
      <c r="AD19" s="35"/>
      <c r="AE19" s="34"/>
      <c r="AF19" s="34"/>
      <c r="AG19" s="34"/>
      <c r="AH19" s="34"/>
      <c r="AI19" s="1">
        <f t="shared" si="0"/>
        <v>4</v>
      </c>
      <c r="AJ19" s="1">
        <f t="shared" si="1"/>
        <v>1</v>
      </c>
      <c r="AK19" s="11">
        <v>3</v>
      </c>
      <c r="AL19" s="11" t="s">
        <v>14</v>
      </c>
      <c r="AM19" s="11" t="s">
        <v>14</v>
      </c>
      <c r="AN19" s="1">
        <v>5</v>
      </c>
      <c r="AO19" s="20">
        <f>31-AI19-AJ19-AK19</f>
        <v>23</v>
      </c>
      <c r="AP19" s="21">
        <f>AO19-6</f>
        <v>17</v>
      </c>
    </row>
    <row r="20" spans="2:42" ht="15" customHeight="1" x14ac:dyDescent="0.25">
      <c r="B20" s="1">
        <v>10</v>
      </c>
      <c r="C20" s="3" t="s">
        <v>75</v>
      </c>
      <c r="D20" s="34"/>
      <c r="E20" s="31" t="s">
        <v>13</v>
      </c>
      <c r="F20" s="34"/>
      <c r="G20" s="34"/>
      <c r="H20" s="34"/>
      <c r="I20" s="34"/>
      <c r="J20" s="32" t="s">
        <v>87</v>
      </c>
      <c r="K20" s="34"/>
      <c r="L20" s="31" t="s">
        <v>13</v>
      </c>
      <c r="M20" s="34"/>
      <c r="N20" s="34"/>
      <c r="O20" s="34"/>
      <c r="P20" s="34"/>
      <c r="Q20" s="34"/>
      <c r="R20" s="34"/>
      <c r="S20" s="31" t="s">
        <v>13</v>
      </c>
      <c r="T20" s="34"/>
      <c r="U20" s="34"/>
      <c r="V20" s="38"/>
      <c r="W20" s="63" t="s">
        <v>104</v>
      </c>
      <c r="X20" s="63"/>
      <c r="Y20" s="64"/>
      <c r="Z20" s="31" t="s">
        <v>13</v>
      </c>
      <c r="AA20" s="85" t="s">
        <v>88</v>
      </c>
      <c r="AB20" s="63"/>
      <c r="AC20" s="63"/>
      <c r="AD20" s="64"/>
      <c r="AE20" s="35"/>
      <c r="AF20" s="35"/>
      <c r="AG20" s="31" t="s">
        <v>13</v>
      </c>
      <c r="AH20" s="36"/>
      <c r="AI20" s="1">
        <f t="shared" si="0"/>
        <v>5</v>
      </c>
      <c r="AJ20" s="1">
        <f t="shared" si="1"/>
        <v>1</v>
      </c>
      <c r="AK20" s="1">
        <v>7</v>
      </c>
      <c r="AL20" s="11" t="s">
        <v>14</v>
      </c>
      <c r="AM20" s="11" t="s">
        <v>14</v>
      </c>
      <c r="AN20" s="1">
        <v>3</v>
      </c>
      <c r="AO20" s="20">
        <f>30-AI20-AJ20-AK20</f>
        <v>17</v>
      </c>
      <c r="AP20" s="21">
        <f>AO20-2</f>
        <v>15</v>
      </c>
    </row>
    <row r="21" spans="2:42" x14ac:dyDescent="0.25">
      <c r="B21" s="1">
        <v>11</v>
      </c>
      <c r="C21" s="3" t="s">
        <v>76</v>
      </c>
      <c r="D21" s="32" t="s">
        <v>87</v>
      </c>
      <c r="E21" s="34"/>
      <c r="F21" s="34"/>
      <c r="G21" s="35"/>
      <c r="H21" s="34"/>
      <c r="I21" s="32" t="s">
        <v>87</v>
      </c>
      <c r="J21" s="31" t="s">
        <v>13</v>
      </c>
      <c r="K21" s="34"/>
      <c r="L21" s="34"/>
      <c r="M21" s="34"/>
      <c r="N21" s="39"/>
      <c r="O21" s="39"/>
      <c r="P21" s="34"/>
      <c r="Q21" s="31" t="s">
        <v>13</v>
      </c>
      <c r="R21" s="40" t="s">
        <v>84</v>
      </c>
      <c r="S21" s="40" t="s">
        <v>84</v>
      </c>
      <c r="T21" s="40" t="s">
        <v>84</v>
      </c>
      <c r="U21" s="40" t="s">
        <v>84</v>
      </c>
      <c r="V21" s="40" t="s">
        <v>84</v>
      </c>
      <c r="W21" s="40" t="s">
        <v>84</v>
      </c>
      <c r="X21" s="31" t="s">
        <v>13</v>
      </c>
      <c r="Y21" s="34"/>
      <c r="Z21" s="34"/>
      <c r="AA21" s="34"/>
      <c r="AB21" s="39"/>
      <c r="AC21" s="34"/>
      <c r="AD21" s="34"/>
      <c r="AE21" s="31" t="s">
        <v>13</v>
      </c>
      <c r="AF21" s="34"/>
      <c r="AG21" s="34"/>
      <c r="AH21" s="34"/>
      <c r="AI21" s="1">
        <f t="shared" si="0"/>
        <v>4</v>
      </c>
      <c r="AJ21" s="1">
        <f t="shared" si="1"/>
        <v>2</v>
      </c>
      <c r="AK21" s="11" t="s">
        <v>14</v>
      </c>
      <c r="AL21" s="11" t="s">
        <v>14</v>
      </c>
      <c r="AM21" s="11" t="s">
        <v>14</v>
      </c>
      <c r="AN21" s="1">
        <v>4</v>
      </c>
      <c r="AO21" s="1">
        <f>31-6-AI21-AJ21</f>
        <v>19</v>
      </c>
      <c r="AP21" s="1">
        <f>AO21</f>
        <v>19</v>
      </c>
    </row>
    <row r="22" spans="2:42" ht="15" customHeight="1" x14ac:dyDescent="0.25">
      <c r="B22" s="1">
        <v>12</v>
      </c>
      <c r="C22" s="3" t="s">
        <v>77</v>
      </c>
      <c r="D22" s="32" t="s">
        <v>87</v>
      </c>
      <c r="E22" s="39"/>
      <c r="F22" s="41"/>
      <c r="G22" s="31" t="s">
        <v>13</v>
      </c>
      <c r="H22" s="65" t="s">
        <v>85</v>
      </c>
      <c r="I22" s="66"/>
      <c r="J22" s="66"/>
      <c r="K22" s="66"/>
      <c r="L22" s="66"/>
      <c r="M22" s="67"/>
      <c r="N22" s="31" t="s">
        <v>13</v>
      </c>
      <c r="O22" s="34"/>
      <c r="P22" s="34"/>
      <c r="Q22" s="27" t="s">
        <v>28</v>
      </c>
      <c r="R22" s="27" t="s">
        <v>29</v>
      </c>
      <c r="S22" s="42"/>
      <c r="T22" s="27" t="s">
        <v>32</v>
      </c>
      <c r="U22" s="31" t="s">
        <v>13</v>
      </c>
      <c r="V22" s="34"/>
      <c r="W22" s="34"/>
      <c r="X22" s="34"/>
      <c r="Y22" s="43"/>
      <c r="Z22" s="37" t="s">
        <v>16</v>
      </c>
      <c r="AA22" s="29" t="s">
        <v>33</v>
      </c>
      <c r="AB22" s="31" t="s">
        <v>13</v>
      </c>
      <c r="AC22" s="82" t="s">
        <v>33</v>
      </c>
      <c r="AD22" s="83"/>
      <c r="AE22" s="84"/>
      <c r="AF22" s="32" t="s">
        <v>87</v>
      </c>
      <c r="AG22" s="26" t="s">
        <v>33</v>
      </c>
      <c r="AH22" s="36"/>
      <c r="AI22" s="1">
        <f t="shared" si="0"/>
        <v>4</v>
      </c>
      <c r="AJ22" s="1">
        <f t="shared" si="1"/>
        <v>2</v>
      </c>
      <c r="AK22" s="11" t="s">
        <v>14</v>
      </c>
      <c r="AL22" s="1">
        <v>6</v>
      </c>
      <c r="AM22" s="11" t="s">
        <v>14</v>
      </c>
      <c r="AN22" s="1">
        <v>3</v>
      </c>
      <c r="AO22" s="1">
        <f>30-AI22-AJ22-AL22-3-5</f>
        <v>10</v>
      </c>
      <c r="AP22" s="4">
        <f>AO22-1</f>
        <v>9</v>
      </c>
    </row>
    <row r="23" spans="2:42" s="16" customFormat="1" ht="15" customHeight="1" x14ac:dyDescent="0.25">
      <c r="B23" s="1">
        <v>13</v>
      </c>
      <c r="C23" s="3" t="s">
        <v>89</v>
      </c>
      <c r="D23" s="44"/>
      <c r="E23" s="31" t="s">
        <v>13</v>
      </c>
      <c r="F23" s="44"/>
      <c r="G23" s="44"/>
      <c r="H23" s="44"/>
      <c r="I23" s="44"/>
      <c r="J23" s="44"/>
      <c r="K23" s="44"/>
      <c r="L23" s="31" t="s">
        <v>13</v>
      </c>
      <c r="M23" s="44"/>
      <c r="N23" s="44"/>
      <c r="O23" s="44"/>
      <c r="P23" s="34"/>
      <c r="Q23" s="34"/>
      <c r="R23" s="34"/>
      <c r="S23" s="31" t="s">
        <v>13</v>
      </c>
      <c r="T23" s="34"/>
      <c r="U23" s="34"/>
      <c r="V23" s="38"/>
      <c r="W23" s="35"/>
      <c r="X23" s="35"/>
      <c r="Y23" s="35"/>
      <c r="Z23" s="31" t="s">
        <v>13</v>
      </c>
      <c r="AA23" s="35"/>
      <c r="AB23" s="35"/>
      <c r="AC23" s="35"/>
      <c r="AD23" s="35"/>
      <c r="AE23" s="35"/>
      <c r="AF23" s="35"/>
      <c r="AG23" s="31" t="s">
        <v>13</v>
      </c>
      <c r="AH23" s="35"/>
      <c r="AI23" s="1"/>
      <c r="AJ23" s="1"/>
      <c r="AK23" s="11"/>
      <c r="AL23" s="1"/>
      <c r="AM23" s="11"/>
      <c r="AN23" s="1"/>
      <c r="AO23" s="1"/>
      <c r="AP23" s="4"/>
    </row>
    <row r="24" spans="2:42" ht="15.7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7" t="s">
        <v>17</v>
      </c>
      <c r="AE24" s="57"/>
      <c r="AF24" s="57"/>
      <c r="AG24" s="57"/>
      <c r="AH24" s="57"/>
      <c r="AI24" s="5">
        <f>SUM(AI11:AI22)</f>
        <v>52</v>
      </c>
      <c r="AJ24" s="5">
        <f>SUM(AJ11:AJ22)</f>
        <v>11</v>
      </c>
      <c r="AK24" s="5">
        <f>SUM(AK11:AK22)</f>
        <v>10</v>
      </c>
      <c r="AL24" s="5">
        <f>SUM(AL11:AL22)</f>
        <v>13</v>
      </c>
      <c r="AM24" s="5">
        <f>SUM(AM11:AM16)</f>
        <v>24</v>
      </c>
      <c r="AN24" s="17">
        <f>SUM(AN17:AN22)</f>
        <v>23</v>
      </c>
      <c r="AO24" s="5">
        <f>SUM(AO11:AO22)</f>
        <v>249</v>
      </c>
      <c r="AP24" s="5">
        <f>SUM(AP11:AP22)</f>
        <v>230</v>
      </c>
    </row>
    <row r="25" spans="2:42" x14ac:dyDescent="0.2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4">
        <f>SUM(AM24:AN24)</f>
        <v>47</v>
      </c>
      <c r="AN25" s="55"/>
      <c r="AO25" s="75"/>
      <c r="AP25" s="76"/>
    </row>
    <row r="26" spans="2:42" ht="16.5" x14ac:dyDescent="0.25"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 t="s">
        <v>34</v>
      </c>
      <c r="S26" s="14"/>
      <c r="T26" s="14"/>
      <c r="U26" s="14"/>
      <c r="AM26" s="77"/>
      <c r="AN26" s="77"/>
      <c r="AO26" s="78"/>
      <c r="AP26" s="78"/>
    </row>
    <row r="27" spans="2:42" ht="15.75" x14ac:dyDescent="0.25">
      <c r="C27" s="59" t="s">
        <v>63</v>
      </c>
      <c r="D27" s="59"/>
      <c r="E27" s="59"/>
      <c r="F27" s="59"/>
      <c r="G27" s="59"/>
      <c r="H27" s="8"/>
      <c r="I27" s="8"/>
      <c r="J27" s="8"/>
      <c r="K27" s="8"/>
      <c r="L27" s="8"/>
      <c r="M27" s="8"/>
      <c r="N27" s="8"/>
      <c r="O27" s="8"/>
      <c r="P27" s="8"/>
      <c r="Q27" s="8"/>
      <c r="R27" s="8" t="s">
        <v>35</v>
      </c>
      <c r="S27" t="s">
        <v>18</v>
      </c>
      <c r="V27" s="10" t="s">
        <v>43</v>
      </c>
      <c r="W27" t="s">
        <v>44</v>
      </c>
    </row>
    <row r="28" spans="2:42" ht="15.75" x14ac:dyDescent="0.25">
      <c r="C28" s="6" t="s">
        <v>64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 t="s">
        <v>36</v>
      </c>
      <c r="S28" t="s">
        <v>19</v>
      </c>
      <c r="V28" s="10" t="s">
        <v>43</v>
      </c>
      <c r="W28" t="s">
        <v>45</v>
      </c>
    </row>
    <row r="29" spans="2:42" ht="15.75" x14ac:dyDescent="0.25">
      <c r="C29" s="6" t="s">
        <v>65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37</v>
      </c>
      <c r="S29" t="s">
        <v>90</v>
      </c>
      <c r="V29" s="10" t="s">
        <v>43</v>
      </c>
      <c r="W29" t="s">
        <v>101</v>
      </c>
      <c r="AI29" s="23"/>
      <c r="AJ29" s="23"/>
      <c r="AK29" s="23"/>
      <c r="AL29" s="23"/>
      <c r="AM29" s="23"/>
    </row>
    <row r="30" spans="2:42" ht="15.75" x14ac:dyDescent="0.25">
      <c r="C30" s="6" t="s">
        <v>78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38</v>
      </c>
      <c r="S30" t="s">
        <v>20</v>
      </c>
      <c r="V30" s="10" t="s">
        <v>43</v>
      </c>
      <c r="W30" t="s">
        <v>46</v>
      </c>
      <c r="AI30" s="52" t="s">
        <v>102</v>
      </c>
      <c r="AJ30" s="52"/>
      <c r="AK30" s="52"/>
      <c r="AL30" s="52"/>
      <c r="AM30" s="52"/>
    </row>
    <row r="31" spans="2:42" ht="15.75" x14ac:dyDescent="0.25">
      <c r="C31" s="6" t="s">
        <v>79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 t="s">
        <v>39</v>
      </c>
      <c r="S31" t="s">
        <v>21</v>
      </c>
      <c r="V31" s="10" t="s">
        <v>43</v>
      </c>
      <c r="W31" t="s">
        <v>47</v>
      </c>
      <c r="AI31" s="52" t="s">
        <v>103</v>
      </c>
      <c r="AJ31" s="52"/>
      <c r="AK31" s="52"/>
      <c r="AL31" s="52"/>
      <c r="AM31" s="52"/>
      <c r="AN31" s="16"/>
      <c r="AO31" s="16"/>
      <c r="AP31" s="16"/>
    </row>
    <row r="32" spans="2:42" ht="15.75" x14ac:dyDescent="0.25">
      <c r="C32" s="6" t="s">
        <v>91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5">
        <v>6</v>
      </c>
      <c r="S32" t="s">
        <v>25</v>
      </c>
      <c r="V32" s="10" t="s">
        <v>43</v>
      </c>
      <c r="W32" t="s">
        <v>48</v>
      </c>
      <c r="AI32" s="23"/>
      <c r="AJ32" s="23"/>
      <c r="AK32" s="23"/>
      <c r="AL32" s="23"/>
      <c r="AM32" s="23"/>
    </row>
    <row r="33" spans="3:39" ht="15.75" x14ac:dyDescent="0.25"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 t="s">
        <v>40</v>
      </c>
      <c r="S33" t="s">
        <v>22</v>
      </c>
      <c r="V33" s="10" t="s">
        <v>43</v>
      </c>
      <c r="W33" t="s">
        <v>49</v>
      </c>
      <c r="AI33" s="23"/>
      <c r="AJ33" s="23"/>
      <c r="AK33" s="23"/>
      <c r="AL33" s="23"/>
      <c r="AM33" s="23"/>
    </row>
    <row r="34" spans="3:39" ht="15.75" x14ac:dyDescent="0.25"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 t="s">
        <v>41</v>
      </c>
      <c r="S34" t="s">
        <v>31</v>
      </c>
      <c r="V34" s="10" t="s">
        <v>43</v>
      </c>
      <c r="W34" t="s">
        <v>50</v>
      </c>
      <c r="AI34" s="23"/>
      <c r="AJ34" s="23"/>
      <c r="AK34" s="23"/>
      <c r="AL34" s="23"/>
      <c r="AM34" s="23"/>
    </row>
    <row r="35" spans="3:39" ht="15.75" x14ac:dyDescent="0.25">
      <c r="C35" s="12" t="s">
        <v>80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 t="s">
        <v>42</v>
      </c>
      <c r="S35" t="s">
        <v>15</v>
      </c>
      <c r="V35" s="10" t="s">
        <v>43</v>
      </c>
      <c r="W35" t="s">
        <v>51</v>
      </c>
      <c r="AI35" s="22"/>
      <c r="AJ35" s="22"/>
      <c r="AK35" s="22"/>
      <c r="AL35" s="22"/>
      <c r="AM35" s="22"/>
    </row>
    <row r="36" spans="3:39" ht="15.75" x14ac:dyDescent="0.25">
      <c r="C36" s="6" t="s">
        <v>92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5" t="s">
        <v>116</v>
      </c>
      <c r="S36" t="s">
        <v>23</v>
      </c>
      <c r="V36" s="10" t="s">
        <v>43</v>
      </c>
      <c r="W36" t="s">
        <v>52</v>
      </c>
      <c r="AI36" s="53" t="s">
        <v>106</v>
      </c>
      <c r="AJ36" s="53"/>
      <c r="AK36" s="53"/>
      <c r="AL36" s="53"/>
      <c r="AM36" s="53"/>
    </row>
    <row r="37" spans="3:39" ht="15.75" x14ac:dyDescent="0.25">
      <c r="C37" s="6" t="s">
        <v>93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5" t="s">
        <v>117</v>
      </c>
      <c r="S37" t="s">
        <v>60</v>
      </c>
      <c r="V37" s="10" t="s">
        <v>43</v>
      </c>
      <c r="W37" t="s">
        <v>61</v>
      </c>
      <c r="AI37" s="51" t="s">
        <v>107</v>
      </c>
      <c r="AJ37" s="51"/>
      <c r="AK37" s="51"/>
      <c r="AL37" s="51"/>
      <c r="AM37" s="51"/>
    </row>
    <row r="38" spans="3:39" ht="15.75" x14ac:dyDescent="0.25">
      <c r="C38" s="6" t="s">
        <v>94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5" t="s">
        <v>118</v>
      </c>
      <c r="S38" t="s">
        <v>24</v>
      </c>
      <c r="V38" s="10" t="s">
        <v>43</v>
      </c>
      <c r="W38" t="s">
        <v>53</v>
      </c>
      <c r="AI38" s="51" t="s">
        <v>108</v>
      </c>
      <c r="AJ38" s="51"/>
      <c r="AK38" s="51"/>
      <c r="AL38" s="51"/>
      <c r="AM38" s="51"/>
    </row>
    <row r="39" spans="3:39" ht="15.75" x14ac:dyDescent="0.25">
      <c r="C39" s="6" t="s">
        <v>95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5" t="s">
        <v>119</v>
      </c>
      <c r="S39" t="s">
        <v>26</v>
      </c>
      <c r="V39" s="10" t="s">
        <v>43</v>
      </c>
      <c r="W39" t="s">
        <v>54</v>
      </c>
      <c r="AI39" s="24"/>
      <c r="AJ39" s="24"/>
      <c r="AK39" s="24"/>
      <c r="AL39" s="24"/>
      <c r="AM39" s="24"/>
    </row>
    <row r="40" spans="3:39" ht="15.75" x14ac:dyDescent="0.25">
      <c r="C40" s="6" t="s">
        <v>96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5" t="s">
        <v>120</v>
      </c>
      <c r="S40" t="s">
        <v>28</v>
      </c>
      <c r="V40" s="10" t="s">
        <v>43</v>
      </c>
      <c r="W40" t="s">
        <v>86</v>
      </c>
      <c r="AI40" s="16"/>
      <c r="AJ40" s="16"/>
      <c r="AK40" s="16"/>
      <c r="AL40" s="16"/>
      <c r="AM40" s="16"/>
    </row>
    <row r="41" spans="3:39" ht="15.75" x14ac:dyDescent="0.25">
      <c r="C41" s="6" t="s">
        <v>97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5" t="s">
        <v>121</v>
      </c>
      <c r="S41" t="s">
        <v>29</v>
      </c>
      <c r="V41" s="10" t="s">
        <v>43</v>
      </c>
      <c r="W41" t="s">
        <v>55</v>
      </c>
      <c r="AI41" s="16"/>
      <c r="AJ41" s="16"/>
      <c r="AK41" s="16"/>
      <c r="AL41" s="16"/>
      <c r="AM41" s="16"/>
    </row>
    <row r="42" spans="3:39" ht="15.75" x14ac:dyDescent="0.25">
      <c r="C42" s="6" t="s">
        <v>98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5" t="s">
        <v>122</v>
      </c>
      <c r="S42" t="s">
        <v>30</v>
      </c>
      <c r="V42" s="10" t="s">
        <v>43</v>
      </c>
      <c r="W42" t="s">
        <v>56</v>
      </c>
    </row>
    <row r="43" spans="3:39" ht="15.75" x14ac:dyDescent="0.25">
      <c r="C43" s="18" t="s">
        <v>99</v>
      </c>
      <c r="D43" s="19"/>
      <c r="E43" s="19"/>
      <c r="F43" s="1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5" t="s">
        <v>123</v>
      </c>
      <c r="S43" t="s">
        <v>32</v>
      </c>
      <c r="V43" s="10" t="s">
        <v>43</v>
      </c>
      <c r="W43" t="s">
        <v>57</v>
      </c>
    </row>
    <row r="44" spans="3:39" ht="15.75" x14ac:dyDescent="0.25">
      <c r="C44" s="18" t="s">
        <v>100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5" t="s">
        <v>124</v>
      </c>
      <c r="S44" t="s">
        <v>16</v>
      </c>
      <c r="V44" s="10" t="s">
        <v>43</v>
      </c>
      <c r="W44" t="s">
        <v>58</v>
      </c>
    </row>
    <row r="45" spans="3:39" ht="15.75" x14ac:dyDescent="0.25">
      <c r="G45" s="19"/>
      <c r="H45" s="19"/>
      <c r="I45" s="19"/>
      <c r="J45" s="8"/>
      <c r="K45" s="8"/>
      <c r="L45" s="8"/>
      <c r="M45" s="8"/>
      <c r="N45" s="8"/>
      <c r="O45" s="8"/>
      <c r="P45" s="8"/>
      <c r="Q45" s="8"/>
      <c r="R45" s="15" t="s">
        <v>125</v>
      </c>
      <c r="S45" s="16" t="s">
        <v>33</v>
      </c>
      <c r="T45" s="16"/>
      <c r="U45" s="16"/>
      <c r="V45" s="10" t="s">
        <v>43</v>
      </c>
      <c r="W45" s="16" t="s">
        <v>59</v>
      </c>
      <c r="X45" s="16"/>
      <c r="Y45" s="16"/>
    </row>
    <row r="46" spans="3:39" ht="15.75" x14ac:dyDescent="0.25"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5" t="s">
        <v>126</v>
      </c>
      <c r="S46" t="s">
        <v>113</v>
      </c>
      <c r="V46" t="s">
        <v>43</v>
      </c>
      <c r="W46" t="s">
        <v>129</v>
      </c>
    </row>
    <row r="47" spans="3:39" ht="15.75" x14ac:dyDescent="0.25"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5" t="s">
        <v>127</v>
      </c>
      <c r="S47" t="s">
        <v>114</v>
      </c>
      <c r="V47" s="10" t="s">
        <v>43</v>
      </c>
      <c r="W47" t="s">
        <v>128</v>
      </c>
      <c r="Z47" s="16"/>
      <c r="AA47" s="16"/>
      <c r="AB47" s="16"/>
      <c r="AC47" s="16"/>
    </row>
    <row r="48" spans="3:39" s="16" customFormat="1" ht="15.75" x14ac:dyDescent="0.25"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5"/>
      <c r="Z48"/>
      <c r="AA48"/>
      <c r="AB48"/>
      <c r="AC48"/>
    </row>
    <row r="49" spans="18:18" ht="15.75" x14ac:dyDescent="0.25">
      <c r="R49" s="15"/>
    </row>
  </sheetData>
  <mergeCells count="40">
    <mergeCell ref="V13:Y13"/>
    <mergeCell ref="D2:AL2"/>
    <mergeCell ref="D3:AL3"/>
    <mergeCell ref="D4:AL4"/>
    <mergeCell ref="AO25:AP25"/>
    <mergeCell ref="AM26:AN26"/>
    <mergeCell ref="AO26:AP26"/>
    <mergeCell ref="T14:Y14"/>
    <mergeCell ref="AC16:AH16"/>
    <mergeCell ref="P19:U19"/>
    <mergeCell ref="AA20:AD20"/>
    <mergeCell ref="AC22:AE22"/>
    <mergeCell ref="B6:AP6"/>
    <mergeCell ref="AM8:AN8"/>
    <mergeCell ref="AO8:AP9"/>
    <mergeCell ref="B8:B10"/>
    <mergeCell ref="C8:C10"/>
    <mergeCell ref="AK9:AK10"/>
    <mergeCell ref="AM9:AN9"/>
    <mergeCell ref="AL9:AL10"/>
    <mergeCell ref="AI9:AI10"/>
    <mergeCell ref="AJ9:AJ10"/>
    <mergeCell ref="D8:AH8"/>
    <mergeCell ref="AI8:AL8"/>
    <mergeCell ref="D1:AL1"/>
    <mergeCell ref="AI38:AM38"/>
    <mergeCell ref="AI30:AM30"/>
    <mergeCell ref="AI31:AM31"/>
    <mergeCell ref="AI36:AM36"/>
    <mergeCell ref="AI37:AM37"/>
    <mergeCell ref="AM25:AN25"/>
    <mergeCell ref="B25:AL25"/>
    <mergeCell ref="AD24:AH24"/>
    <mergeCell ref="B24:AC24"/>
    <mergeCell ref="C27:G27"/>
    <mergeCell ref="N11:P11"/>
    <mergeCell ref="W20:Y20"/>
    <mergeCell ref="H16:M16"/>
    <mergeCell ref="G11:I11"/>
    <mergeCell ref="H22:M22"/>
  </mergeCells>
  <hyperlinks>
    <hyperlink ref="D3" r:id="rId1" display="mailto:disdik@baritotimurkab.go.id"/>
  </hyperlinks>
  <pageMargins left="0.39370078740157483" right="1.1417322834645669" top="0.55118110236220474" bottom="0.39370078740157483" header="0.31496062992125984" footer="0.31496062992125984"/>
  <pageSetup paperSize="5" scale="75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2022-06-27T03:25:02Z</cp:lastPrinted>
  <dcterms:created xsi:type="dcterms:W3CDTF">2021-05-23T17:21:05Z</dcterms:created>
  <dcterms:modified xsi:type="dcterms:W3CDTF">2022-06-27T03:28:16Z</dcterms:modified>
</cp:coreProperties>
</file>